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U:\Corrigendumuri\Corrigendum nr. 5 - general\ghid infrastructura verde - orase\"/>
    </mc:Choice>
  </mc:AlternateContent>
  <bookViews>
    <workbookView xWindow="0" yWindow="0" windowWidth="28800" windowHeight="12435" tabRatio="753"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52511" concurrentCalc="0"/>
</workbook>
</file>

<file path=xl/calcChain.xml><?xml version="1.0" encoding="utf-8"?>
<calcChain xmlns="http://schemas.openxmlformats.org/spreadsheetml/2006/main">
  <c r="C48" i="10" l="1"/>
  <c r="F48" i="10"/>
  <c r="G48" i="10"/>
  <c r="H48" i="10"/>
  <c r="I48" i="10"/>
  <c r="E48" i="10"/>
  <c r="D41" i="10"/>
  <c r="E41" i="10"/>
  <c r="F41" i="10"/>
  <c r="G41" i="10"/>
  <c r="H41" i="10"/>
  <c r="I41" i="10"/>
  <c r="C41" i="10"/>
  <c r="C40" i="10"/>
  <c r="C39" i="10"/>
  <c r="B41" i="10"/>
  <c r="L40" i="15"/>
  <c r="D38" i="15"/>
  <c r="E38" i="15"/>
  <c r="F38" i="15"/>
  <c r="G38" i="15"/>
  <c r="H38" i="15"/>
  <c r="D39" i="15"/>
  <c r="E39" i="15"/>
  <c r="F39" i="15"/>
  <c r="G39" i="15"/>
  <c r="H39" i="15"/>
  <c r="I39" i="15"/>
  <c r="I38" i="15"/>
  <c r="D40" i="15"/>
  <c r="E40" i="15"/>
  <c r="F40" i="15"/>
  <c r="G40" i="15"/>
  <c r="H40" i="15"/>
  <c r="I40" i="15"/>
  <c r="D46" i="15"/>
  <c r="E46" i="15"/>
  <c r="F46" i="15"/>
  <c r="G46" i="15"/>
  <c r="H46" i="15"/>
  <c r="I46" i="15"/>
  <c r="C46" i="15"/>
  <c r="C40" i="15"/>
  <c r="C39" i="15"/>
  <c r="C38" i="15"/>
  <c r="C73" i="28"/>
  <c r="H73" i="28"/>
  <c r="K73" i="28"/>
  <c r="D73" i="28"/>
  <c r="E73" i="28"/>
  <c r="I73" i="28"/>
  <c r="L73" i="28"/>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5" i="28"/>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F17" i="15"/>
  <c r="C17" i="15"/>
  <c r="G9" i="15"/>
  <c r="F9" i="15"/>
  <c r="D9" i="15"/>
  <c r="C9" i="15"/>
  <c r="B8" i="15"/>
  <c r="B9" i="10"/>
  <c r="C10" i="28"/>
  <c r="D10" i="28"/>
  <c r="E10" i="28"/>
  <c r="I10" i="28"/>
  <c r="L10" i="28"/>
  <c r="C8" i="15"/>
  <c r="D8" i="15"/>
  <c r="E8" i="15"/>
  <c r="H8" i="15"/>
  <c r="I8" i="15"/>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L33" i="15"/>
  <c r="H66" i="28"/>
  <c r="I66" i="28"/>
  <c r="E31" i="15"/>
  <c r="C26" i="15"/>
  <c r="H44" i="28"/>
  <c r="H46" i="28"/>
  <c r="H48" i="28"/>
  <c r="H50" i="28"/>
  <c r="H52" i="28"/>
  <c r="H54" i="28"/>
  <c r="D26" i="15"/>
  <c r="C25" i="15"/>
  <c r="H53" i="28"/>
  <c r="D25" i="15"/>
  <c r="E25" i="15"/>
  <c r="K53" i="28"/>
  <c r="L53" i="28"/>
  <c r="K54" i="28"/>
  <c r="L54" i="28"/>
  <c r="H25" i="15"/>
  <c r="I25" i="15"/>
  <c r="C25" i="10"/>
  <c r="D25" i="10"/>
  <c r="C24" i="15"/>
  <c r="H47" i="28"/>
  <c r="H49" i="28"/>
  <c r="H51" i="28"/>
  <c r="C23" i="15"/>
  <c r="H43" i="28"/>
  <c r="H45"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H33" i="28"/>
  <c r="I33" i="28"/>
  <c r="H34" i="28"/>
  <c r="I34" i="28"/>
  <c r="I31" i="28"/>
  <c r="E19" i="15"/>
  <c r="H37" i="28"/>
  <c r="I37" i="28"/>
  <c r="H38" i="28"/>
  <c r="I38" i="28"/>
  <c r="I36" i="28"/>
  <c r="H39" i="28"/>
  <c r="I39" i="28"/>
  <c r="I35" i="28"/>
  <c r="E20" i="15"/>
  <c r="F11" i="10"/>
  <c r="F14" i="10"/>
  <c r="F21" i="10"/>
  <c r="F27" i="10"/>
  <c r="F32" i="10"/>
  <c r="F37" i="10"/>
  <c r="F44" i="10"/>
  <c r="G11" i="10"/>
  <c r="G14" i="10"/>
  <c r="G21" i="10"/>
  <c r="G27" i="10"/>
  <c r="G32" i="10"/>
  <c r="G37" i="10"/>
  <c r="G44" i="10"/>
  <c r="H11" i="10"/>
  <c r="H14" i="10"/>
  <c r="H21" i="10"/>
  <c r="H27" i="10"/>
  <c r="H32" i="10"/>
  <c r="H37" i="10"/>
  <c r="H44" i="10"/>
  <c r="H49" i="10"/>
  <c r="I11" i="10"/>
  <c r="I14" i="10"/>
  <c r="I21" i="10"/>
  <c r="I27" i="10"/>
  <c r="I32" i="10"/>
  <c r="I37" i="10"/>
  <c r="I44" i="10"/>
  <c r="E11" i="10"/>
  <c r="E14" i="10"/>
  <c r="E21" i="10"/>
  <c r="E27" i="10"/>
  <c r="E32" i="10"/>
  <c r="E37" i="10"/>
  <c r="E44" i="10"/>
  <c r="H78" i="28"/>
  <c r="I78" i="28"/>
  <c r="E42" i="15"/>
  <c r="K78" i="28"/>
  <c r="L78" i="28"/>
  <c r="B44" i="10"/>
  <c r="B42" i="15"/>
  <c r="B43" i="10"/>
  <c r="A43" i="10"/>
  <c r="A42" i="10"/>
  <c r="B42" i="10"/>
  <c r="H68" i="28"/>
  <c r="D34" i="15"/>
  <c r="H69" i="28"/>
  <c r="D35" i="15"/>
  <c r="D36" i="15"/>
  <c r="H58" i="28"/>
  <c r="H59" i="28"/>
  <c r="H61" i="28"/>
  <c r="H62" i="28"/>
  <c r="H63" i="28"/>
  <c r="H64" i="28"/>
  <c r="H65" i="28"/>
  <c r="H60" i="28"/>
  <c r="D30" i="15"/>
  <c r="D31" i="15"/>
  <c r="H23" i="28"/>
  <c r="D18" i="15"/>
  <c r="H31" i="28"/>
  <c r="D19" i="15"/>
  <c r="H36" i="28"/>
  <c r="H35" i="28"/>
  <c r="D20" i="15"/>
  <c r="D6" i="15"/>
  <c r="D7" i="15"/>
  <c r="D10" i="15"/>
  <c r="H14" i="28"/>
  <c r="D12" i="15"/>
  <c r="D13" i="15"/>
  <c r="D42" i="15"/>
  <c r="D44" i="15"/>
  <c r="I68" i="28"/>
  <c r="I69" i="28"/>
  <c r="E35" i="15"/>
  <c r="G57" i="28"/>
  <c r="C29" i="15"/>
  <c r="G60" i="28"/>
  <c r="C30" i="15"/>
  <c r="C31" i="15"/>
  <c r="C32" i="15"/>
  <c r="C12" i="15"/>
  <c r="C13" i="15"/>
  <c r="E13" i="15"/>
  <c r="F26" i="15"/>
  <c r="F25" i="15"/>
  <c r="F24" i="15"/>
  <c r="F23" i="15"/>
  <c r="F27" i="15"/>
  <c r="F34" i="15"/>
  <c r="F35" i="15"/>
  <c r="F36" i="15"/>
  <c r="J57" i="28"/>
  <c r="F29" i="15"/>
  <c r="J60" i="28"/>
  <c r="F30" i="15"/>
  <c r="F31" i="15"/>
  <c r="F32" i="15"/>
  <c r="J17" i="28"/>
  <c r="F15" i="15"/>
  <c r="F16" i="15"/>
  <c r="J31" i="28"/>
  <c r="F19" i="15"/>
  <c r="J36" i="28"/>
  <c r="J35" i="28"/>
  <c r="F20" i="15"/>
  <c r="F6" i="15"/>
  <c r="F7" i="15"/>
  <c r="F10" i="15"/>
  <c r="F12" i="15"/>
  <c r="F13" i="15"/>
  <c r="K14" i="28"/>
  <c r="G12" i="15"/>
  <c r="G13" i="15"/>
  <c r="H13" i="15"/>
  <c r="F42" i="15"/>
  <c r="F44" i="15"/>
  <c r="K44" i="28"/>
  <c r="K46" i="28"/>
  <c r="K48" i="28"/>
  <c r="K50" i="28"/>
  <c r="L50" i="28"/>
  <c r="K52" i="28"/>
  <c r="G26" i="15"/>
  <c r="G25" i="15"/>
  <c r="K47" i="28"/>
  <c r="K49" i="28"/>
  <c r="K51" i="28"/>
  <c r="G24" i="15"/>
  <c r="K43" i="28"/>
  <c r="K45" i="28"/>
  <c r="K68" i="28"/>
  <c r="G34" i="15"/>
  <c r="K69" i="28"/>
  <c r="K58" i="28"/>
  <c r="K59" i="28"/>
  <c r="K61" i="28"/>
  <c r="K62" i="28"/>
  <c r="K63" i="28"/>
  <c r="K64" i="28"/>
  <c r="K65" i="28"/>
  <c r="L65" i="28"/>
  <c r="K66" i="28"/>
  <c r="G31" i="15"/>
  <c r="K18" i="28"/>
  <c r="K19" i="28"/>
  <c r="K20" i="28"/>
  <c r="K17" i="28"/>
  <c r="K21" i="28"/>
  <c r="G16" i="15"/>
  <c r="K22" i="28"/>
  <c r="K24" i="28"/>
  <c r="K25" i="28"/>
  <c r="K26" i="28"/>
  <c r="K27" i="28"/>
  <c r="K28" i="28"/>
  <c r="K29" i="28"/>
  <c r="K23" i="28"/>
  <c r="L27" i="28"/>
  <c r="K30" i="28"/>
  <c r="K32" i="28"/>
  <c r="K33" i="28"/>
  <c r="D33" i="28"/>
  <c r="D32" i="28"/>
  <c r="K34" i="28"/>
  <c r="D34" i="28"/>
  <c r="D31" i="28"/>
  <c r="L34" i="28"/>
  <c r="K37" i="28"/>
  <c r="K38" i="28"/>
  <c r="K36" i="28"/>
  <c r="K39" i="28"/>
  <c r="K35" i="28"/>
  <c r="G20" i="15"/>
  <c r="G6" i="15"/>
  <c r="G7" i="15"/>
  <c r="G10" i="15"/>
  <c r="G42" i="15"/>
  <c r="G44" i="15"/>
  <c r="L44" i="28"/>
  <c r="L46" i="28"/>
  <c r="L48" i="28"/>
  <c r="L52" i="28"/>
  <c r="L47" i="28"/>
  <c r="L49" i="28"/>
  <c r="L43" i="28"/>
  <c r="L68" i="28"/>
  <c r="H34" i="15"/>
  <c r="L18" i="28"/>
  <c r="L19" i="28"/>
  <c r="L21" i="28"/>
  <c r="H16" i="15"/>
  <c r="L24" i="28"/>
  <c r="L25" i="28"/>
  <c r="L26" i="28"/>
  <c r="L28" i="28"/>
  <c r="L29" i="28"/>
  <c r="L30" i="28"/>
  <c r="L32" i="28"/>
  <c r="L37" i="28"/>
  <c r="L39" i="28"/>
  <c r="L8" i="28"/>
  <c r="L9" i="28"/>
  <c r="L11" i="28"/>
  <c r="H9" i="15"/>
  <c r="C27" i="15"/>
  <c r="C34" i="15"/>
  <c r="C35" i="15"/>
  <c r="G17" i="28"/>
  <c r="C15" i="15"/>
  <c r="C16" i="15"/>
  <c r="G31" i="28"/>
  <c r="C19" i="15"/>
  <c r="G36" i="28"/>
  <c r="G35" i="28"/>
  <c r="C20" i="15"/>
  <c r="C6" i="15"/>
  <c r="C7" i="15"/>
  <c r="C10" i="15"/>
  <c r="C42" i="15"/>
  <c r="C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H72" i="28"/>
  <c r="K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2" i="28"/>
  <c r="L74" i="28"/>
  <c r="J67" i="28"/>
  <c r="J70" i="28"/>
  <c r="L15" i="28"/>
  <c r="K55" i="28"/>
  <c r="K15" i="28"/>
  <c r="K12" i="28"/>
  <c r="K79" i="28"/>
  <c r="J74" i="28"/>
  <c r="J55" i="28"/>
  <c r="J15" i="28"/>
  <c r="J12" i="28"/>
  <c r="J75" i="28"/>
  <c r="J79" i="28"/>
  <c r="J80" i="28"/>
  <c r="I72"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L38" i="28"/>
  <c r="L36" i="28"/>
  <c r="L35" i="28"/>
  <c r="H20" i="15"/>
  <c r="I20" i="15"/>
  <c r="C20" i="10"/>
  <c r="D20" i="10"/>
  <c r="L33" i="28"/>
  <c r="L31" i="28"/>
  <c r="H19" i="15"/>
  <c r="I19" i="15"/>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I23" i="28"/>
  <c r="E18" i="15"/>
  <c r="E17" i="15"/>
  <c r="D91" i="28"/>
  <c r="E91" i="28"/>
  <c r="D99" i="28"/>
  <c r="E99" i="28"/>
  <c r="H93" i="36"/>
  <c r="F94" i="36"/>
  <c r="G94" i="36"/>
  <c r="L12" i="28"/>
  <c r="H6" i="15"/>
  <c r="L58" i="28"/>
  <c r="K57" i="28"/>
  <c r="G49" i="10"/>
  <c r="G68" i="10"/>
  <c r="G55" i="10"/>
  <c r="G70" i="10"/>
  <c r="E26" i="15"/>
  <c r="G6" i="36"/>
  <c r="E18" i="28"/>
  <c r="C17" i="28"/>
  <c r="G47" i="36"/>
  <c r="G48" i="36"/>
  <c r="K31" i="28"/>
  <c r="G19" i="15"/>
  <c r="I68" i="10"/>
  <c r="I49" i="10"/>
  <c r="I31" i="15"/>
  <c r="C31" i="10"/>
  <c r="D31" i="10"/>
  <c r="D57" i="28"/>
  <c r="D88" i="28"/>
  <c r="E88" i="28"/>
  <c r="D96" i="28"/>
  <c r="E96" i="28"/>
  <c r="D104" i="28"/>
  <c r="E104" i="28"/>
  <c r="E49" i="28"/>
  <c r="F111" i="36"/>
  <c r="G111" i="36"/>
  <c r="F93" i="36"/>
  <c r="G57" i="36"/>
  <c r="D23" i="28"/>
  <c r="C21" i="15"/>
  <c r="H26" i="15"/>
  <c r="G17" i="15"/>
  <c r="L22" i="28"/>
  <c r="G23" i="15"/>
  <c r="L45" i="28"/>
  <c r="I13" i="15"/>
  <c r="C14" i="10"/>
  <c r="D14" i="10"/>
  <c r="I67" i="28"/>
  <c r="E34" i="15"/>
  <c r="D23" i="15"/>
  <c r="E23" i="15"/>
  <c r="G70" i="36"/>
  <c r="E23" i="28"/>
  <c r="G35" i="15"/>
  <c r="L69" i="28"/>
  <c r="H35" i="15"/>
  <c r="I35" i="15"/>
  <c r="C35" i="10"/>
  <c r="D35" i="10"/>
  <c r="K67" i="28"/>
  <c r="G27" i="15"/>
  <c r="H68" i="10"/>
  <c r="H55" i="10"/>
  <c r="C85" i="28"/>
  <c r="C83" i="28"/>
  <c r="G36" i="15"/>
  <c r="F21" i="15"/>
  <c r="F47" i="15"/>
  <c r="H42" i="15"/>
  <c r="H44" i="15"/>
  <c r="L79" i="28"/>
  <c r="I20" i="28"/>
  <c r="D20" i="28"/>
  <c r="E20" i="28"/>
  <c r="D43" i="28"/>
  <c r="E43" i="28"/>
  <c r="E8" i="28"/>
  <c r="E12" i="28"/>
  <c r="I125" i="36"/>
  <c r="L23" i="28"/>
  <c r="G18" i="15"/>
  <c r="E69" i="10"/>
  <c r="I42" i="15"/>
  <c r="E44" i="15"/>
  <c r="H17" i="28"/>
  <c r="L67" i="28"/>
  <c r="H84" i="28"/>
  <c r="H83" i="28"/>
  <c r="I55" i="10"/>
  <c r="F122" i="36"/>
  <c r="C36" i="15"/>
  <c r="F123" i="36"/>
  <c r="G64" i="36"/>
  <c r="G9" i="36"/>
  <c r="K41" i="28"/>
  <c r="G15" i="15"/>
  <c r="G21" i="15"/>
  <c r="L62" i="28"/>
  <c r="L60" i="28"/>
  <c r="H30" i="15"/>
  <c r="I30" i="15"/>
  <c r="C30" i="10"/>
  <c r="D30" i="10"/>
  <c r="D62" i="28"/>
  <c r="K60" i="28"/>
  <c r="G30" i="15"/>
  <c r="L51" i="28"/>
  <c r="D51" i="28"/>
  <c r="E51" i="28"/>
  <c r="E9" i="15"/>
  <c r="I9" i="15"/>
  <c r="C10" i="10"/>
  <c r="D10" i="10"/>
  <c r="I12" i="28"/>
  <c r="H79" i="36"/>
  <c r="I79" i="36"/>
  <c r="G79" i="36"/>
  <c r="G80" i="36"/>
  <c r="G52" i="36"/>
  <c r="E33" i="28"/>
  <c r="E31" i="28"/>
  <c r="L20" i="28"/>
  <c r="L17" i="28"/>
  <c r="D38" i="28"/>
  <c r="D36" i="28"/>
  <c r="D35" i="28"/>
  <c r="H57" i="28"/>
  <c r="I59" i="28"/>
  <c r="I57" i="28"/>
  <c r="E7" i="15"/>
  <c r="D24" i="15"/>
  <c r="E24" i="15"/>
  <c r="C23" i="28"/>
  <c r="E37" i="28"/>
  <c r="I21" i="28"/>
  <c r="E16" i="15"/>
  <c r="I16" i="15"/>
  <c r="C17" i="10"/>
  <c r="D17" i="10"/>
  <c r="I18" i="28"/>
  <c r="I17" i="28"/>
  <c r="G42" i="36"/>
  <c r="G53" i="36"/>
  <c r="D21" i="28"/>
  <c r="E21" i="28"/>
  <c r="H7" i="15"/>
  <c r="E84" i="28"/>
  <c r="E55" i="28"/>
  <c r="E76" i="28"/>
  <c r="H15" i="15"/>
  <c r="L41" i="28"/>
  <c r="C41" i="28"/>
  <c r="C75" i="28"/>
  <c r="C80" i="28"/>
  <c r="I57" i="10"/>
  <c r="I55" i="28"/>
  <c r="I84" i="28"/>
  <c r="I83" i="28"/>
  <c r="E36" i="15"/>
  <c r="I34" i="15"/>
  <c r="E17" i="28"/>
  <c r="G57" i="10"/>
  <c r="E85" i="28"/>
  <c r="D85" i="28"/>
  <c r="E55" i="10"/>
  <c r="E49" i="10"/>
  <c r="E68" i="10"/>
  <c r="I7" i="15"/>
  <c r="C8" i="10"/>
  <c r="D8" i="10"/>
  <c r="C43" i="10"/>
  <c r="D43" i="10"/>
  <c r="I44" i="15"/>
  <c r="C44" i="10"/>
  <c r="D44" i="10"/>
  <c r="D84" i="28"/>
  <c r="D83" i="28"/>
  <c r="D55" i="28"/>
  <c r="D76" i="28"/>
  <c r="F57" i="10"/>
  <c r="H41" i="28"/>
  <c r="D15" i="15"/>
  <c r="D21" i="15"/>
  <c r="C47" i="15"/>
  <c r="H24" i="15"/>
  <c r="I24" i="15"/>
  <c r="C24" i="10"/>
  <c r="D24" i="10"/>
  <c r="L55" i="28"/>
  <c r="F69" i="10"/>
  <c r="G21" i="36"/>
  <c r="H122" i="36"/>
  <c r="G29" i="15"/>
  <c r="G32" i="15"/>
  <c r="H32" i="15"/>
  <c r="K70" i="28"/>
  <c r="L70" i="28"/>
  <c r="D17" i="28"/>
  <c r="D41" i="28"/>
  <c r="E29" i="15"/>
  <c r="L57" i="28"/>
  <c r="H29" i="15"/>
  <c r="I29" i="15"/>
  <c r="C29" i="10"/>
  <c r="D29" i="10"/>
  <c r="I70" i="28"/>
  <c r="H23" i="15"/>
  <c r="L84" i="28"/>
  <c r="L83" i="28"/>
  <c r="D60" i="28"/>
  <c r="D70" i="28"/>
  <c r="H36" i="15"/>
  <c r="D27" i="15"/>
  <c r="L76" i="28"/>
  <c r="F125" i="36"/>
  <c r="G126" i="36"/>
  <c r="G125" i="36"/>
  <c r="I23" i="15"/>
  <c r="C23" i="10"/>
  <c r="D23" i="10"/>
  <c r="H27" i="15"/>
  <c r="E15" i="15"/>
  <c r="I41" i="28"/>
  <c r="D29" i="15"/>
  <c r="D32" i="15"/>
  <c r="H70" i="28"/>
  <c r="H75" i="28"/>
  <c r="H80" i="28"/>
  <c r="E62" i="28"/>
  <c r="E60" i="28"/>
  <c r="E70" i="28"/>
  <c r="E38" i="28"/>
  <c r="E36" i="28"/>
  <c r="E35" i="28"/>
  <c r="I26" i="15"/>
  <c r="E27" i="15"/>
  <c r="E10" i="15"/>
  <c r="I122" i="36"/>
  <c r="I123" i="36"/>
  <c r="H17" i="15"/>
  <c r="H18" i="15"/>
  <c r="I18" i="15"/>
  <c r="C18" i="10"/>
  <c r="D18" i="10"/>
  <c r="I6" i="15"/>
  <c r="H10" i="15"/>
  <c r="I17" i="15"/>
  <c r="E72" i="28"/>
  <c r="E74" i="28"/>
  <c r="D74" i="28"/>
  <c r="E32" i="15"/>
  <c r="I32" i="15"/>
  <c r="C32" i="10"/>
  <c r="D32" i="10"/>
  <c r="E57" i="10"/>
  <c r="E41" i="28"/>
  <c r="E21" i="15"/>
  <c r="L21" i="15"/>
  <c r="I15" i="15"/>
  <c r="I10" i="15"/>
  <c r="C11" i="10"/>
  <c r="D11" i="10"/>
  <c r="C7" i="10"/>
  <c r="D7" i="10"/>
  <c r="C26" i="10"/>
  <c r="D26" i="10"/>
  <c r="I27" i="15"/>
  <c r="C27" i="10"/>
  <c r="D27" i="10"/>
  <c r="H21" i="15"/>
  <c r="H123" i="36"/>
  <c r="G122" i="36"/>
  <c r="E70" i="10"/>
  <c r="L31" i="15"/>
  <c r="E75" i="28"/>
  <c r="E80" i="28"/>
  <c r="L75" i="28"/>
  <c r="L80" i="28"/>
  <c r="C34" i="10"/>
  <c r="D34" i="10"/>
  <c r="I36" i="15"/>
  <c r="K75" i="28"/>
  <c r="K80" i="28"/>
  <c r="D75" i="28"/>
  <c r="D80" i="28"/>
  <c r="I75" i="28"/>
  <c r="I80" i="28"/>
  <c r="E83" i="28"/>
  <c r="E47" i="15"/>
  <c r="C55" i="15"/>
  <c r="C50" i="10"/>
  <c r="D50" i="10"/>
  <c r="C51" i="15"/>
  <c r="C56" i="10"/>
  <c r="D56" i="10"/>
  <c r="H47" i="15"/>
  <c r="C70" i="10"/>
  <c r="J70" i="10"/>
  <c r="D47" i="15"/>
  <c r="C49" i="10"/>
  <c r="G47" i="15"/>
  <c r="C69" i="10"/>
  <c r="D69" i="10"/>
  <c r="C37" i="10"/>
  <c r="D37" i="10"/>
  <c r="C16" i="10"/>
  <c r="D16" i="10"/>
  <c r="I21" i="15"/>
  <c r="C21"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<sst xmlns="http://schemas.openxmlformats.org/spreadsheetml/2006/main" count="723" uniqueCount="512">
  <si>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</si>
  <si>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</si>
  <si>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</si>
  <si>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</si>
  <si>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</si>
  <si>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</si>
  <si>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</si>
  <si>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</si>
  <si>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</si>
  <si>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</si>
  <si>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</si>
  <si>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</si>
  <si>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</si>
  <si>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</si>
  <si>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</si>
  <si>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</si>
  <si>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</si>
  <si>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</si>
  <si>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</si>
  <si>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</si>
  <si>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</si>
  <si>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</si>
  <si>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</si>
  <si>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</si>
  <si>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</si>
  <si>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</si>
  <si>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</si>
  <si>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</si>
  <si>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</si>
  <si>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</si>
  <si>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</si>
  <si>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</si>
  <si>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</si>
  <si>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</si>
  <si>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</si>
  <si>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</si>
  <si>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</si>
  <si>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</si>
  <si>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</si>
  <si>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</si>
  <si>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</si>
  <si>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</si>
  <si>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</si>
  <si>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</si>
  <si>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</si>
  <si>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</si>
  <si>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</si>
  <si>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</si>
  <si>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</si>
  <si>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</si>
  <si>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</si>
  <si>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</si>
  <si>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</si>
  <si>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</si>
  <si>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</si>
  <si>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</si>
  <si>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</si>
  <si>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</si>
  <si>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</si>
  <si>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</si>
  <si>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</si>
  <si>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</si>
  <si>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</si>
  <si>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</si>
  <si>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</si>
  <si>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</si>
  <si>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</si>
  <si>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</si>
  <si>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</si>
  <si>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</si>
  <si>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</si>
  <si>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</si>
  <si>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</si>
  <si>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</si>
  <si>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</si>
  <si>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</si>
  <si>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</si>
  <si>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</si>
  <si>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</si>
  <si>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</si>
  <si>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</si>
  <si>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</si>
  <si>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</si>
  <si>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</si>
  <si>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</si>
  <si>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</si>
  <si>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</si>
  <si>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</si>
  <si>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</si>
  <si>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</si>
  <si>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</si>
  <si>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</si>
  <si>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</si>
  <si>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</si>
  <si>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</si>
  <si>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</si>
  <si>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</si>
  <si>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</si>
  <si>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</si>
  <si>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</si>
  <si>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</si>
  <si>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</si>
  <si>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</si>
  <si>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</si>
  <si>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</si>
  <si>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</si>
  <si>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</si>
  <si>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</si>
  <si>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</si>
  <si>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</si>
  <si>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</si>
  <si>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</si>
  <si>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</si>
  <si>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</si>
  <si>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</si>
  <si>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</si>
  <si>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</si>
  <si>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</si>
  <si>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</si>
  <si>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</si>
  <si>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</si>
  <si>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</si>
  <si>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</si>
  <si>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</si>
  <si>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</si>
  <si>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</si>
  <si>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</si>
  <si>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</si>
  <si>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</si>
  <si>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</si>
  <si>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</si>
  <si>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</si>
  <si>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</si>
  <si>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</si>
  <si>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</si>
  <si>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</si>
  <si>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</si>
  <si>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</si>
  <si>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</si>
  <si>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</si>
  <si>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</si>
  <si>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</si>
  <si>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</si>
  <si>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</si>
  <si>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</si>
  <si>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</si>
  <si>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</si>
  <si>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</si>
  <si>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</si>
  <si>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</si>
  <si>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</si>
  <si>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</si>
  <si>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</si>
  <si>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</si>
  <si>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</si>
  <si>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</si>
  <si>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</si>
  <si>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</si>
  <si>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</si>
  <si>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</si>
  <si>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</si>
  <si>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</si>
  <si>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</si>
  <si>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</si>
  <si>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</si>
  <si>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</si>
  <si>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</si>
  <si>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</si>
  <si>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</si>
  <si>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</si>
  <si>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</si>
  <si>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</si>
  <si>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</si>
  <si>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</si>
  <si>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</si>
  <si>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</si>
  <si>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</si>
  <si>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</si>
  <si>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</si>
  <si>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</si>
  <si>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</si>
  <si>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</si>
  <si>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</si>
  <si>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</si>
  <si>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</si>
  <si>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</si>
  <si>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</si>
  <si>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</si>
  <si>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</si>
  <si>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</si>
  <si>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</si>
  <si>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</si>
  <si>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</si>
  <si>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</si>
  <si>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</si>
  <si>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</si>
  <si>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</si>
  <si>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</si>
  <si>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</si>
  <si>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</si>
  <si>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</si>
  <si>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</si>
  <si>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</si>
  <si>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</si>
  <si>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</si>
  <si>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</si>
  <si>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</si>
  <si>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</si>
  <si>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</si>
  <si>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</si>
  <si>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</si>
  <si>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</si>
  <si>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</si>
  <si>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</si>
  <si>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</si>
  <si>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</si>
  <si>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</si>
  <si>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</si>
  <si>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</si>
  <si>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</si>
  <si>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</si>
  <si>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</si>
  <si>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</si>
  <si>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</si>
  <si>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</si>
  <si>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</si>
  <si>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</si>
  <si>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</si>
  <si>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</si>
  <si>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</si>
  <si>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</si>
  <si>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</si>
  <si>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</si>
  <si>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</si>
  <si>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</si>
  <si>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</si>
  <si>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</si>
  <si>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</si>
  <si>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</si>
  <si>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</si>
  <si>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</si>
  <si>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</si>
  <si>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</si>
  <si>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</si>
  <si>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</si>
  <si>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</si>
  <si>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</si>
  <si>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</si>
  <si>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</si>
  <si>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</si>
  <si>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</si>
  <si>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</si>
  <si>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</si>
  <si>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</si>
  <si>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</si>
  <si>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</si>
  <si>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</si>
  <si>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</si>
  <si>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</si>
  <si>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</si>
  <si>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</si>
  <si>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</si>
  <si>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</si>
  <si>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</si>
  <si>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</si>
  <si>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</si>
  <si>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</si>
  <si>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</si>
  <si>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</si>
  <si>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</si>
  <si>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</si>
  <si>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</si>
  <si>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</si>
  <si>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</si>
  <si>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</si>
  <si>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</si>
  <si>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</si>
  <si>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</si>
  <si>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</si>
  <si>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</si>
  <si>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</si>
  <si>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</si>
  <si>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</si>
  <si>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</si>
  <si>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</si>
  <si>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</si>
  <si>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</si>
  <si>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</si>
  <si>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</si>
  <si>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</si>
  <si>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</si>
  <si>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</si>
  <si>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</si>
  <si>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</si>
  <si>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</si>
  <si>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</si>
  <si>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</si>
  <si>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</si>
  <si>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</si>
  <si>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</si>
  <si>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</si>
  <si>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</si>
  <si>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</si>
  <si>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</si>
  <si>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</si>
  <si>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</si>
  <si>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</si>
  <si>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</si>
  <si>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</si>
  <si>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</si>
  <si>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</si>
  <si>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</si>
  <si>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</si>
  <si>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</si>
  <si>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</si>
  <si>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</si>
  <si>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</si>
  <si>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</si>
  <si>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</si>
  <si>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</si>
  <si>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</si>
  <si>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</si>
  <si>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</si>
  <si>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</si>
  <si>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</si>
  <si>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</si>
  <si>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</si>
  <si>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</si>
  <si>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</si>
  <si>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</si>
  <si>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</si>
  <si>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</si>
  <si>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</si>
  <si>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</si>
  <si>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</si>
  <si>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</si>
  <si>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</si>
  <si>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</si>
  <si>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</si>
  <si>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</si>
  <si>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</si>
  <si>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</si>
  <si>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</si>
  <si>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</si>
  <si>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</si>
  <si>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</si>
  <si>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</si>
  <si>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</si>
  <si>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</si>
  <si>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</si>
  <si>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</si>
  <si>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</si>
  <si>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</si>
  <si>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</si>
  <si>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</si>
  <si>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</si>
  <si>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</si>
  <si>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</si>
  <si>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</si>
  <si>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</si>
  <si>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</si>
  <si>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</si>
  <si>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</si>
  <si>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</si>
  <si>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</si>
  <si>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</si>
  <si>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</si>
  <si>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</si>
  <si>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</si>
  <si>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</si>
  <si>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</si>
  <si>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</si>
  <si>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</si>
  <si>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</si>
  <si>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</si>
  <si>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</si>
  <si>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</si>
  <si>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</si>
  <si>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</si>
  <si>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</si>
  <si>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</si>
  <si>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</si>
  <si>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</si>
  <si>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</si>
  <si>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</si>
  <si>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</si>
  <si>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</si>
  <si>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</si>
  <si>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</si>
  <si>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</si>
  <si>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</si>
  <si>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</si>
  <si>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</si>
  <si>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</si>
  <si>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</si>
  <si>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</si>
  <si>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</si>
  <si>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</si>
  <si>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</si>
  <si>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</si>
  <si>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</si>
  <si>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</si>
  <si>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</si>
  <si>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</si>
  <si>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</si>
  <si>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</si>
  <si>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</si>
  <si>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</si>
  <si>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</si>
  <si>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</si>
  <si>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</si>
  <si>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</si>
  <si>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</si>
  <si>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</si>
  <si>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</si>
  <si>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</si>
  <si>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</si>
  <si>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</si>
  <si>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</si>
  <si>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</si>
  <si>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</si>
  <si>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</si>
  <si>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</si>
  <si>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</si>
  <si>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</si>
  <si>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</si>
  <si>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</si>
  <si>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</si>
  <si>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</si>
  <si>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</si>
  <si>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</si>
  <si>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</si>
  <si>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</si>
  <si>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</si>
  <si>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</si>
  <si>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</si>
  <si>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</si>
  <si>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</si>
  <si>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</si>
  <si>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</si>
  <si>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</si>
  <si>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</si>
  <si>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</si>
  <si>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</si>
  <si>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</si>
  <si>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</si>
  <si>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</si>
  <si>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</si>
  <si>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</si>
  <si>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</si>
  <si>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</si>
  <si>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</si>
  <si>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</si>
  <si>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</si>
  <si>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</si>
  <si>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</si>
  <si>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</si>
  <si>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</si>
  <si>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</si>
  <si>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</si>
  <si>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</si>
  <si>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</si>
  <si>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</si>
  <si>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</si>
  <si>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</si>
  <si>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</si>
  <si>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</si>
  <si>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</si>
  <si>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</si>
  <si>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</si>
  <si>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</si>
  <si>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</si>
  <si>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</si>
  <si>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</si>
  <si>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</si>
  <si>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</si>
  <si>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</si>
  <si>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</si>
  <si>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</si>
  <si>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</si>
  <si>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</si>
  <si>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</si>
  <si>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</si>
  <si>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</si>
  <si>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</si>
  <si>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</si>
  <si>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</si>
  <si>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</si>
  <si>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</si>
  <si>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</si>
  <si>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</si>
  <si>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</si>
  <si>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</si>
  <si>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</si>
  <si>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</si>
  <si>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</si>
  <si>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</si>
  <si>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</si>
  <si>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</si>
  <si>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</si>
  <si>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APELUL DE PROIECTE: PR SV/Orase1/3B/2.7/2023</t>
  </si>
  <si>
    <t xml:space="preserve">3.8.1. Asistenţă tehnică din partea proiectantului
3.8.2. Dirigenţie de şantier/supervizare
3.8.3 coordonator în materie de securitate și sănătate
</t>
  </si>
  <si>
    <t>Marja de buget/rezerva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</si>
  <si>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</si>
  <si>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</si>
  <si>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</si>
  <si>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</si>
  <si>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</si>
  <si>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</si>
  <si>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DE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</si>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</sst>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cellStyleXfs>
  <cellXfs count="46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A5" sqref="A5:F5"/>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0" t="s">
        <v>111</v>
      </c>
      <c r="B1" s="380"/>
      <c r="C1" s="380"/>
      <c r="D1" s="380"/>
      <c r="E1" s="380"/>
      <c r="F1" s="380"/>
    </row>
    <row r="2" spans="1:9" ht="12.75" thickBot="1" x14ac:dyDescent="0.25"/>
    <row r="3" spans="1:9" ht="24" x14ac:dyDescent="0.2">
      <c r="A3" s="231" t="s">
        <v>148</v>
      </c>
      <c r="B3" s="198"/>
      <c r="C3" s="198"/>
      <c r="D3" s="198"/>
      <c r="E3" s="198"/>
      <c r="F3" s="198"/>
      <c r="G3" s="198"/>
    </row>
    <row r="4" spans="1:9" ht="29.65" customHeight="1" x14ac:dyDescent="0.2">
      <c r="A4" s="381" t="s">
        <v>500</v>
      </c>
      <c r="B4" s="381"/>
      <c r="C4" s="381"/>
      <c r="D4" s="197"/>
      <c r="E4" s="198"/>
      <c r="F4" s="198"/>
      <c r="G4" s="198"/>
    </row>
    <row r="5" spans="1:9" ht="54.95" customHeight="1" x14ac:dyDescent="0.2">
      <c r="A5" s="383" t="s">
        <v>471</v>
      </c>
      <c r="B5" s="383"/>
      <c r="C5" s="383"/>
      <c r="D5" s="383"/>
      <c r="E5" s="383"/>
      <c r="F5" s="383"/>
      <c r="G5" s="198"/>
    </row>
    <row r="6" spans="1:9" ht="25.15" customHeight="1" x14ac:dyDescent="0.2">
      <c r="A6" s="382" t="s">
        <v>472</v>
      </c>
      <c r="B6" s="382"/>
      <c r="C6" s="382"/>
      <c r="D6" s="382"/>
      <c r="E6" s="382"/>
      <c r="F6" s="382"/>
      <c r="G6" s="382"/>
    </row>
    <row r="7" spans="1:9" ht="32.1" customHeight="1" x14ac:dyDescent="0.2">
      <c r="A7" s="382" t="s">
        <v>473</v>
      </c>
      <c r="B7" s="382"/>
      <c r="C7" s="382"/>
      <c r="D7" s="382"/>
      <c r="E7" s="382"/>
      <c r="F7" s="382"/>
      <c r="G7" s="382"/>
    </row>
    <row r="8" spans="1:9" ht="17.649999999999999" customHeight="1" x14ac:dyDescent="0.2">
      <c r="A8" s="346" t="s">
        <v>474</v>
      </c>
      <c r="B8" s="38"/>
      <c r="C8" s="37"/>
      <c r="D8" s="37"/>
      <c r="E8" s="37"/>
      <c r="F8" s="37"/>
      <c r="G8" s="37"/>
      <c r="H8" s="37"/>
    </row>
    <row r="9" spans="1:9" ht="22.9" customHeight="1" x14ac:dyDescent="0.2">
      <c r="A9" s="132" t="s">
        <v>107</v>
      </c>
      <c r="B9" s="133"/>
      <c r="C9" s="373" t="s">
        <v>289</v>
      </c>
      <c r="D9" s="373"/>
      <c r="E9" s="373"/>
      <c r="F9" s="373"/>
      <c r="G9" s="373"/>
      <c r="H9" s="373"/>
      <c r="I9" s="373"/>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73" t="s">
        <v>286</v>
      </c>
      <c r="D13" s="373"/>
      <c r="E13" s="373"/>
      <c r="F13" s="373"/>
      <c r="G13" s="373"/>
      <c r="H13" s="373"/>
      <c r="I13" s="373"/>
    </row>
    <row r="14" spans="1:9" ht="36.6" customHeight="1" x14ac:dyDescent="0.2">
      <c r="A14" s="139" t="s">
        <v>108</v>
      </c>
      <c r="B14" s="140"/>
      <c r="C14" s="374" t="s">
        <v>287</v>
      </c>
      <c r="D14" s="375"/>
      <c r="E14" s="375"/>
      <c r="F14" s="375"/>
      <c r="G14" s="375"/>
      <c r="H14" s="375"/>
      <c r="I14" s="376"/>
    </row>
    <row r="15" spans="1:9" ht="24" x14ac:dyDescent="0.2">
      <c r="A15" s="139" t="s">
        <v>109</v>
      </c>
      <c r="B15" s="133">
        <v>36</v>
      </c>
      <c r="C15" s="373" t="s">
        <v>288</v>
      </c>
      <c r="D15" s="373"/>
      <c r="E15" s="373"/>
      <c r="F15" s="373"/>
      <c r="G15" s="373"/>
      <c r="H15" s="373"/>
      <c r="I15" s="373"/>
    </row>
    <row r="16" spans="1:9" x14ac:dyDescent="0.2">
      <c r="A16" s="202" t="s">
        <v>236</v>
      </c>
      <c r="B16" s="203"/>
    </row>
    <row r="18" spans="1:9" ht="49.7" customHeight="1" x14ac:dyDescent="0.2"/>
    <row r="19" spans="1:9" s="199" customFormat="1" ht="26.65" customHeight="1" x14ac:dyDescent="0.2">
      <c r="A19" s="139" t="s">
        <v>146</v>
      </c>
      <c r="B19" s="377" t="s">
        <v>452</v>
      </c>
      <c r="C19" s="378"/>
      <c r="D19" s="378"/>
      <c r="E19" s="378"/>
      <c r="F19" s="378"/>
      <c r="G19" s="378"/>
      <c r="H19" s="378"/>
      <c r="I19" s="379"/>
    </row>
    <row r="20" spans="1:9" s="199" customFormat="1" ht="21" customHeight="1" x14ac:dyDescent="0.2">
      <c r="A20" s="139" t="s">
        <v>143</v>
      </c>
      <c r="B20" s="370" t="s">
        <v>177</v>
      </c>
      <c r="C20" s="371"/>
      <c r="D20" s="371"/>
      <c r="E20" s="371"/>
      <c r="F20" s="371"/>
      <c r="G20" s="371"/>
      <c r="H20" s="371"/>
      <c r="I20" s="372"/>
    </row>
    <row r="21" spans="1:9" s="199" customFormat="1" ht="58.9" customHeight="1" x14ac:dyDescent="0.2">
      <c r="A21" s="339" t="s">
        <v>453</v>
      </c>
      <c r="B21" s="369" t="s">
        <v>454</v>
      </c>
      <c r="C21" s="369"/>
      <c r="D21" s="369"/>
      <c r="E21" s="369"/>
      <c r="F21" s="369"/>
      <c r="G21" s="369"/>
      <c r="H21" s="369"/>
      <c r="I21" s="369"/>
    </row>
    <row r="22" spans="1:9" ht="32.450000000000003" hidden="1" customHeight="1" x14ac:dyDescent="0.2">
      <c r="A22" s="338" t="s">
        <v>144</v>
      </c>
      <c r="B22" s="370" t="s">
        <v>160</v>
      </c>
      <c r="C22" s="371"/>
      <c r="D22" s="371"/>
      <c r="E22" s="371"/>
      <c r="F22" s="371"/>
      <c r="G22" s="371"/>
      <c r="H22" s="371"/>
      <c r="I22" s="372"/>
    </row>
    <row r="23" spans="1:9" ht="48" customHeight="1" x14ac:dyDescent="0.2">
      <c r="A23" s="340" t="s">
        <v>455</v>
      </c>
      <c r="B23" s="369" t="s">
        <v>456</v>
      </c>
      <c r="C23" s="369"/>
      <c r="D23" s="369"/>
      <c r="E23" s="369"/>
      <c r="F23" s="369"/>
      <c r="G23" s="369"/>
      <c r="H23" s="369"/>
      <c r="I23" s="369"/>
    </row>
    <row r="24" spans="1:9" ht="21.6" customHeight="1" x14ac:dyDescent="0.2">
      <c r="A24" s="340" t="s">
        <v>457</v>
      </c>
      <c r="B24" s="369" t="s">
        <v>458</v>
      </c>
      <c r="C24" s="369"/>
      <c r="D24" s="369"/>
      <c r="E24" s="369"/>
      <c r="F24" s="369"/>
      <c r="G24" s="369"/>
      <c r="H24" s="369"/>
      <c r="I24" s="369"/>
    </row>
    <row r="25" spans="1:9" ht="29.1" customHeight="1" x14ac:dyDescent="0.2">
      <c r="A25" s="340" t="s">
        <v>459</v>
      </c>
      <c r="B25" s="370" t="s">
        <v>239</v>
      </c>
      <c r="C25" s="371"/>
      <c r="D25" s="371"/>
      <c r="E25" s="371"/>
      <c r="F25" s="371"/>
      <c r="G25" s="371"/>
      <c r="H25" s="371"/>
      <c r="I25" s="372"/>
    </row>
    <row r="26" spans="1:9" ht="25.5" customHeight="1" x14ac:dyDescent="0.2">
      <c r="A26" s="340" t="s">
        <v>460</v>
      </c>
      <c r="B26" s="370" t="s">
        <v>145</v>
      </c>
      <c r="C26" s="371"/>
      <c r="D26" s="371"/>
      <c r="E26" s="371"/>
      <c r="F26" s="371"/>
      <c r="G26" s="371"/>
      <c r="H26" s="371"/>
      <c r="I26" s="372"/>
    </row>
    <row r="27" spans="1:9" ht="42" customHeight="1" x14ac:dyDescent="0.2">
      <c r="A27" s="340" t="s">
        <v>461</v>
      </c>
      <c r="B27" s="370" t="s">
        <v>462</v>
      </c>
      <c r="C27" s="371"/>
      <c r="D27" s="371"/>
      <c r="E27" s="371"/>
      <c r="F27" s="371"/>
      <c r="G27" s="371"/>
      <c r="H27" s="371"/>
      <c r="I27" s="372"/>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87" t="s">
        <v>185</v>
      </c>
      <c r="B1" s="387"/>
      <c r="C1" s="387"/>
      <c r="D1" s="387"/>
      <c r="E1" s="387"/>
      <c r="F1" s="387"/>
    </row>
    <row r="2" spans="1:7" x14ac:dyDescent="0.2">
      <c r="A2" s="108"/>
      <c r="B2" s="108"/>
      <c r="C2" s="108"/>
      <c r="D2" s="108"/>
      <c r="E2" s="108"/>
      <c r="F2" s="108"/>
    </row>
    <row r="3" spans="1:7" ht="25.15" customHeight="1" x14ac:dyDescent="0.2">
      <c r="A3" s="388" t="s">
        <v>179</v>
      </c>
      <c r="B3" s="388"/>
      <c r="C3" s="388"/>
      <c r="D3" s="388"/>
      <c r="E3" s="388"/>
      <c r="F3" s="388"/>
    </row>
    <row r="4" spans="1:7" ht="20.65" customHeight="1" x14ac:dyDescent="0.2">
      <c r="A4" s="388" t="s">
        <v>186</v>
      </c>
      <c r="B4" s="388"/>
      <c r="C4" s="388"/>
      <c r="D4" s="388"/>
      <c r="E4" s="388"/>
      <c r="F4" s="388"/>
    </row>
    <row r="5" spans="1:7" ht="23.85" customHeight="1" x14ac:dyDescent="0.2">
      <c r="A5" s="388" t="s">
        <v>187</v>
      </c>
      <c r="B5" s="388"/>
      <c r="C5" s="388"/>
      <c r="D5" s="388"/>
      <c r="E5" s="388"/>
      <c r="F5" s="388"/>
    </row>
    <row r="6" spans="1:7" ht="39" customHeight="1" x14ac:dyDescent="0.2">
      <c r="A6" s="388" t="s">
        <v>188</v>
      </c>
      <c r="B6" s="388"/>
      <c r="C6" s="388"/>
      <c r="D6" s="388"/>
      <c r="E6" s="388"/>
      <c r="F6" s="388"/>
    </row>
    <row r="8" spans="1:7" ht="37.15" customHeight="1" x14ac:dyDescent="0.2">
      <c r="A8" s="384" t="s">
        <v>184</v>
      </c>
      <c r="B8" s="384"/>
      <c r="C8" s="384"/>
      <c r="D8" s="384"/>
      <c r="E8" s="384"/>
      <c r="F8" s="384"/>
    </row>
    <row r="9" spans="1:7" ht="13.9" customHeight="1" x14ac:dyDescent="0.2">
      <c r="A9" s="389" t="s">
        <v>180</v>
      </c>
      <c r="B9" s="389"/>
      <c r="C9" s="389"/>
      <c r="D9" s="389"/>
      <c r="E9" s="389"/>
      <c r="F9" s="389"/>
      <c r="G9" s="117"/>
    </row>
    <row r="10" spans="1:7" ht="13.9" customHeight="1" x14ac:dyDescent="0.2">
      <c r="A10" s="118"/>
      <c r="B10" s="119"/>
      <c r="C10" s="119"/>
      <c r="D10" s="119"/>
      <c r="E10" s="119"/>
      <c r="F10" s="119"/>
      <c r="G10" s="117"/>
    </row>
    <row r="11" spans="1:7" ht="48.6" customHeight="1" x14ac:dyDescent="0.2">
      <c r="A11" s="109" t="s">
        <v>181</v>
      </c>
      <c r="B11" s="385" t="s">
        <v>189</v>
      </c>
      <c r="C11" s="385"/>
      <c r="D11" s="385"/>
      <c r="E11" s="131" t="e">
        <f>#REF!</f>
        <v>#REF!</v>
      </c>
      <c r="F11" s="131" t="e">
        <f>#REF!</f>
        <v>#REF!</v>
      </c>
    </row>
    <row r="12" spans="1:7" ht="30.6" customHeight="1" x14ac:dyDescent="0.2">
      <c r="A12" s="110" t="s">
        <v>190</v>
      </c>
      <c r="B12" s="385" t="s">
        <v>191</v>
      </c>
      <c r="C12" s="385"/>
      <c r="D12" s="385"/>
      <c r="E12" s="128" t="e">
        <f>E13/E14</f>
        <v>#REF!</v>
      </c>
      <c r="F12" s="128" t="e">
        <f>F13/F14</f>
        <v>#REF!</v>
      </c>
    </row>
    <row r="13" spans="1:7" ht="30.6" customHeight="1" x14ac:dyDescent="0.2">
      <c r="A13" s="110"/>
      <c r="B13" s="386" t="s">
        <v>192</v>
      </c>
      <c r="C13" s="386"/>
      <c r="D13" s="386"/>
      <c r="E13" s="129" t="e">
        <f>#REF!+#REF!</f>
        <v>#REF!</v>
      </c>
      <c r="F13" s="129" t="e">
        <f>#REF!+#REF!</f>
        <v>#REF!</v>
      </c>
    </row>
    <row r="14" spans="1:7" ht="20.65" customHeight="1" x14ac:dyDescent="0.2">
      <c r="A14" s="110"/>
      <c r="B14" s="386" t="s">
        <v>193</v>
      </c>
      <c r="C14" s="386"/>
      <c r="D14" s="386"/>
      <c r="E14" s="129" t="e">
        <f>#REF!</f>
        <v>#REF!</v>
      </c>
      <c r="F14" s="129" t="e">
        <f>#REF!</f>
        <v>#REF!</v>
      </c>
    </row>
    <row r="15" spans="1:7" ht="21.6" customHeight="1" x14ac:dyDescent="0.2">
      <c r="A15" s="111" t="s">
        <v>194</v>
      </c>
      <c r="B15" s="390" t="s">
        <v>195</v>
      </c>
      <c r="C15" s="390"/>
      <c r="D15" s="390"/>
      <c r="E15" s="130" t="e">
        <f>E16/E17</f>
        <v>#REF!</v>
      </c>
      <c r="F15" s="130" t="e">
        <f>F16/F17</f>
        <v>#REF!</v>
      </c>
    </row>
    <row r="16" spans="1:7" ht="22.15" customHeight="1" x14ac:dyDescent="0.2">
      <c r="A16" s="112"/>
      <c r="B16" s="391" t="s">
        <v>196</v>
      </c>
      <c r="C16" s="391"/>
      <c r="D16" s="391"/>
      <c r="E16" s="129" t="e">
        <f>#REF!+#REF!+#REF!+#REF!</f>
        <v>#REF!</v>
      </c>
      <c r="F16" s="129" t="e">
        <f>#REF!+#REF!+#REF!+#REF!</f>
        <v>#REF!</v>
      </c>
    </row>
    <row r="17" spans="1:6" ht="26.65" customHeight="1" x14ac:dyDescent="0.2">
      <c r="A17" s="112"/>
      <c r="B17" s="391" t="s">
        <v>197</v>
      </c>
      <c r="C17" s="391"/>
      <c r="D17" s="391"/>
      <c r="E17" s="129" t="e">
        <f>#REF!</f>
        <v>#REF!</v>
      </c>
      <c r="F17" s="129" t="e">
        <f>#REF!</f>
        <v>#REF!</v>
      </c>
    </row>
    <row r="18" spans="1:6" x14ac:dyDescent="0.2">
      <c r="A18" s="112"/>
      <c r="B18" s="113"/>
      <c r="C18" s="113"/>
      <c r="D18" s="113"/>
      <c r="E18" s="113"/>
      <c r="F18" s="114"/>
    </row>
    <row r="19" spans="1:6" ht="40.15" customHeight="1" x14ac:dyDescent="0.2">
      <c r="A19" s="115" t="s">
        <v>182</v>
      </c>
      <c r="B19" s="392" t="s">
        <v>198</v>
      </c>
      <c r="C19" s="392"/>
      <c r="D19" s="392"/>
      <c r="E19" s="392"/>
      <c r="F19" s="393"/>
    </row>
    <row r="20" spans="1:6" ht="30.6" customHeight="1" x14ac:dyDescent="0.2">
      <c r="A20" s="115" t="s">
        <v>183</v>
      </c>
      <c r="B20" s="392" t="s">
        <v>199</v>
      </c>
      <c r="C20" s="392"/>
      <c r="D20" s="392"/>
      <c r="E20" s="392"/>
      <c r="F20" s="393"/>
    </row>
    <row r="22" spans="1:6" x14ac:dyDescent="0.2">
      <c r="A22" s="394" t="s">
        <v>180</v>
      </c>
      <c r="B22" s="394"/>
      <c r="C22" s="394"/>
      <c r="D22" s="394"/>
      <c r="E22" s="394"/>
      <c r="F22" s="394"/>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abSelected="1" topLeftCell="A25"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81" customHeight="1" x14ac:dyDescent="0.2">
      <c r="A14" s="230" t="s">
        <v>503</v>
      </c>
      <c r="B14" s="103" t="s">
        <v>307</v>
      </c>
      <c r="C14" s="103" t="s">
        <v>477</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496</v>
      </c>
      <c r="B27" s="103"/>
      <c r="C27" s="103"/>
      <c r="D27" s="104"/>
    </row>
    <row r="28" spans="1:4" s="44" customFormat="1" ht="409.5" x14ac:dyDescent="0.2">
      <c r="A28" s="230" t="s">
        <v>495</v>
      </c>
      <c r="B28" s="103" t="s">
        <v>502</v>
      </c>
      <c r="C28" s="103" t="s">
        <v>498</v>
      </c>
      <c r="D28" s="104" t="s">
        <v>511</v>
      </c>
    </row>
    <row r="29" spans="1:4" ht="23.45" customHeight="1" x14ac:dyDescent="0.2">
      <c r="A29" s="331" t="s">
        <v>497</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37"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5"/>
      <c r="B1" s="395"/>
      <c r="C1" s="395"/>
      <c r="D1" s="395"/>
      <c r="E1" s="395"/>
      <c r="F1" s="395"/>
      <c r="G1" s="395"/>
      <c r="H1" s="395"/>
      <c r="I1" s="395"/>
      <c r="J1" s="395"/>
      <c r="K1" s="395"/>
      <c r="L1" s="395"/>
    </row>
    <row r="2" spans="1:12" x14ac:dyDescent="0.2">
      <c r="A2" s="400" t="s">
        <v>300</v>
      </c>
      <c r="B2" s="400"/>
      <c r="C2" s="400"/>
      <c r="D2" s="400"/>
      <c r="E2" s="400"/>
      <c r="F2" s="400"/>
      <c r="G2" s="400"/>
      <c r="H2" s="400"/>
      <c r="I2" s="400"/>
      <c r="J2" s="400"/>
      <c r="K2" s="400"/>
      <c r="L2" s="400"/>
    </row>
    <row r="3" spans="1:12" x14ac:dyDescent="0.2">
      <c r="A3" s="398"/>
      <c r="B3" s="399"/>
      <c r="C3" s="399"/>
      <c r="D3" s="399"/>
      <c r="E3" s="399"/>
      <c r="F3" s="399"/>
      <c r="G3" s="399"/>
      <c r="H3" s="399"/>
      <c r="I3" s="399"/>
      <c r="J3" s="399"/>
      <c r="K3" s="399"/>
      <c r="L3" s="399"/>
    </row>
    <row r="4" spans="1:12" ht="55.15" customHeight="1" x14ac:dyDescent="0.2">
      <c r="A4" s="401" t="s">
        <v>65</v>
      </c>
      <c r="B4" s="401" t="s">
        <v>66</v>
      </c>
      <c r="C4" s="239" t="s">
        <v>67</v>
      </c>
      <c r="D4" s="131" t="s">
        <v>68</v>
      </c>
      <c r="E4" s="239" t="s">
        <v>69</v>
      </c>
      <c r="G4" s="239" t="s">
        <v>112</v>
      </c>
      <c r="H4" s="131" t="s">
        <v>59</v>
      </c>
      <c r="I4" s="239" t="s">
        <v>114</v>
      </c>
      <c r="J4" s="239" t="s">
        <v>113</v>
      </c>
      <c r="K4" s="131" t="s">
        <v>96</v>
      </c>
      <c r="L4" s="239" t="s">
        <v>115</v>
      </c>
    </row>
    <row r="5" spans="1:12" x14ac:dyDescent="0.2">
      <c r="A5" s="401"/>
      <c r="B5" s="401"/>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6" t="s">
        <v>76</v>
      </c>
      <c r="B7" s="396"/>
      <c r="C7" s="396"/>
      <c r="D7" s="396"/>
      <c r="E7" s="396"/>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6" t="s">
        <v>82</v>
      </c>
      <c r="B12" s="396"/>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7" t="s">
        <v>83</v>
      </c>
      <c r="B13" s="396"/>
      <c r="C13" s="396"/>
      <c r="D13" s="396"/>
      <c r="E13" s="396"/>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6" t="s">
        <v>84</v>
      </c>
      <c r="B15" s="396"/>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7" t="s">
        <v>204</v>
      </c>
      <c r="B16" s="396"/>
      <c r="C16" s="396"/>
      <c r="D16" s="396"/>
      <c r="E16" s="396"/>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476</v>
      </c>
      <c r="B40" s="258" t="s">
        <v>478</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6" t="s">
        <v>89</v>
      </c>
      <c r="B41" s="396"/>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6" t="s">
        <v>211</v>
      </c>
      <c r="B42" s="396"/>
      <c r="C42" s="396"/>
      <c r="D42" s="396"/>
      <c r="E42" s="396"/>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6" t="s">
        <v>90</v>
      </c>
      <c r="B55" s="396"/>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6" t="s">
        <v>268</v>
      </c>
      <c r="B56" s="396"/>
      <c r="C56" s="396"/>
      <c r="D56" s="396"/>
      <c r="E56" s="396"/>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490</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6" t="s">
        <v>95</v>
      </c>
      <c r="B70" s="396"/>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7" t="s">
        <v>481</v>
      </c>
      <c r="B71" s="397"/>
      <c r="C71" s="397"/>
      <c r="D71" s="397"/>
      <c r="E71" s="397"/>
      <c r="G71" s="257"/>
      <c r="H71" s="257"/>
      <c r="I71" s="257"/>
      <c r="J71" s="257"/>
      <c r="K71" s="257"/>
      <c r="L71" s="257"/>
    </row>
    <row r="72" spans="1:12" ht="25.5" x14ac:dyDescent="0.2">
      <c r="A72" s="352" t="s">
        <v>326</v>
      </c>
      <c r="B72" s="353" t="s">
        <v>487</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488</v>
      </c>
      <c r="B73" s="351" t="s">
        <v>489</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03" t="s">
        <v>491</v>
      </c>
      <c r="B74" s="403"/>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7" t="s">
        <v>240</v>
      </c>
      <c r="B75" s="397"/>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7" t="s">
        <v>267</v>
      </c>
      <c r="B76" s="397"/>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02" t="s">
        <v>485</v>
      </c>
      <c r="B77" s="402"/>
      <c r="C77" s="402"/>
      <c r="D77" s="402"/>
      <c r="E77" s="402"/>
      <c r="G77" s="257"/>
      <c r="H77" s="257"/>
      <c r="I77" s="257"/>
      <c r="J77" s="257"/>
      <c r="K77" s="257"/>
      <c r="L77" s="257"/>
    </row>
    <row r="78" spans="1:12" s="252" customFormat="1" ht="24" x14ac:dyDescent="0.2">
      <c r="A78" s="329" t="s">
        <v>486</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6" t="s">
        <v>323</v>
      </c>
      <c r="B79" s="396"/>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6" t="s">
        <v>241</v>
      </c>
      <c r="B80" s="396"/>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4"/>
  <sheetViews>
    <sheetView showGridLines="0" topLeftCell="A17" zoomScaleNormal="100" workbookViewId="0">
      <selection activeCell="K20" sqref="K20"/>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06" t="s">
        <v>280</v>
      </c>
      <c r="B1" s="406"/>
      <c r="C1" s="406"/>
      <c r="D1" s="406"/>
      <c r="E1" s="406"/>
      <c r="F1" s="406"/>
      <c r="G1" s="406"/>
      <c r="H1" s="406"/>
      <c r="I1" s="406"/>
    </row>
    <row r="2" spans="1:12" x14ac:dyDescent="0.2">
      <c r="A2" s="206"/>
      <c r="B2" s="9"/>
      <c r="C2" s="10"/>
      <c r="D2" s="10"/>
      <c r="E2" s="10"/>
      <c r="F2" s="10"/>
      <c r="G2" s="10"/>
      <c r="H2" s="10"/>
      <c r="I2" s="10"/>
    </row>
    <row r="3" spans="1:12" x14ac:dyDescent="0.2">
      <c r="A3" s="414" t="s">
        <v>3</v>
      </c>
      <c r="B3" s="412" t="s">
        <v>4</v>
      </c>
      <c r="C3" s="407" t="s">
        <v>5</v>
      </c>
      <c r="D3" s="407"/>
      <c r="E3" s="410" t="s">
        <v>41</v>
      </c>
      <c r="F3" s="407" t="s">
        <v>6</v>
      </c>
      <c r="G3" s="407"/>
      <c r="H3" s="410" t="s">
        <v>42</v>
      </c>
      <c r="I3" s="410" t="s">
        <v>0</v>
      </c>
      <c r="J3" s="28"/>
      <c r="K3" s="28" t="s">
        <v>470</v>
      </c>
      <c r="L3" s="19" t="s">
        <v>147</v>
      </c>
    </row>
    <row r="4" spans="1:12" ht="96" x14ac:dyDescent="0.2">
      <c r="A4" s="415"/>
      <c r="B4" s="413"/>
      <c r="C4" s="11" t="s">
        <v>61</v>
      </c>
      <c r="D4" s="11" t="s">
        <v>281</v>
      </c>
      <c r="E4" s="411"/>
      <c r="F4" s="11" t="s">
        <v>62</v>
      </c>
      <c r="G4" s="11" t="s">
        <v>63</v>
      </c>
      <c r="H4" s="411"/>
      <c r="I4" s="411"/>
      <c r="J4" s="11" t="s">
        <v>123</v>
      </c>
      <c r="K4" s="11" t="s">
        <v>124</v>
      </c>
    </row>
    <row r="5" spans="1:12" x14ac:dyDescent="0.2">
      <c r="A5" s="207" t="s">
        <v>31</v>
      </c>
      <c r="B5" s="408" t="s">
        <v>282</v>
      </c>
      <c r="C5" s="409"/>
      <c r="D5" s="409"/>
      <c r="E5" s="409"/>
      <c r="F5" s="409"/>
      <c r="G5" s="409"/>
      <c r="H5" s="409"/>
      <c r="I5" s="409"/>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84"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IF(E31&gt;SUM((E27+E10)*10%),"!!! Cheltuiala depaseste 10% din valoarea cheltuielilor eligibile cap. 3","")</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18" t="str">
        <f>'3- Calcule buget'!B67</f>
        <v>Cheltuieli pentru informare şi publicitate</v>
      </c>
      <c r="C33" s="419"/>
      <c r="D33" s="419"/>
      <c r="E33" s="419"/>
      <c r="F33" s="419"/>
      <c r="G33" s="419"/>
      <c r="H33" s="419"/>
      <c r="I33" s="42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492</v>
      </c>
      <c r="B37" s="425" t="s">
        <v>495</v>
      </c>
      <c r="C37" s="426"/>
      <c r="D37" s="426"/>
      <c r="E37" s="426"/>
      <c r="F37" s="426"/>
      <c r="G37" s="426"/>
      <c r="H37" s="426"/>
      <c r="I37" s="427"/>
      <c r="J37" s="30"/>
      <c r="K37" s="30"/>
      <c r="L37" s="21"/>
    </row>
    <row r="38" spans="1:15" s="8" customFormat="1" ht="24" x14ac:dyDescent="0.2">
      <c r="A38" s="354" t="s">
        <v>326</v>
      </c>
      <c r="B38" s="353" t="s">
        <v>487</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483</v>
      </c>
      <c r="L38" s="21"/>
    </row>
    <row r="39" spans="1:15" s="8" customFormat="1" ht="36" x14ac:dyDescent="0.2">
      <c r="A39" s="355" t="s">
        <v>488</v>
      </c>
      <c r="B39" s="351" t="s">
        <v>489</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484</v>
      </c>
      <c r="L39" s="21"/>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c r="L40" s="345" t="str">
        <f>IF(E40&gt;SUM(E46*25%),"!!! Cheltuiala depaseste 25% din valoarea totala eligibila","")</f>
        <v/>
      </c>
    </row>
    <row r="41" spans="1:15" s="17" customFormat="1" ht="25.9" customHeight="1" x14ac:dyDescent="0.2">
      <c r="A41" s="212" t="s">
        <v>493</v>
      </c>
      <c r="B41" s="404" t="s">
        <v>324</v>
      </c>
      <c r="C41" s="405"/>
      <c r="D41" s="405"/>
      <c r="E41" s="405"/>
      <c r="F41" s="405"/>
      <c r="G41" s="405"/>
      <c r="H41" s="405"/>
      <c r="I41" s="405"/>
      <c r="J41" s="31"/>
      <c r="K41" s="31"/>
      <c r="L41" s="19"/>
    </row>
    <row r="42" spans="1:15" s="17" customFormat="1" ht="36" x14ac:dyDescent="0.2">
      <c r="A42" s="205" t="s">
        <v>494</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499</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23" t="str">
        <f>IF(D49&lt;F49,"!!! Valoarea minima eligibila este mai mica decat 100.000 euro","")</f>
        <v>!!! Valoarea minima eligibila este mai mica decat 100.000 euro</v>
      </c>
      <c r="E52" s="424"/>
      <c r="F52" s="424"/>
      <c r="G52" s="424"/>
      <c r="H52" s="424"/>
      <c r="I52" s="236"/>
      <c r="J52" s="232"/>
      <c r="K52" s="121"/>
      <c r="L52" s="218"/>
      <c r="M52" s="223"/>
      <c r="N52" s="122"/>
    </row>
    <row r="53" spans="1:14" ht="12.75" x14ac:dyDescent="0.2">
      <c r="A53" s="216" t="s">
        <v>20</v>
      </c>
      <c r="B53" s="1" t="s">
        <v>21</v>
      </c>
      <c r="C53" s="4">
        <f>SUM(C54:C55)</f>
        <v>0</v>
      </c>
      <c r="D53" s="423" t="str">
        <f>IF(D49&gt;G49,"!!! Valoarea maxima eligibila este mai mare decat 12.000.000 euro","")</f>
        <v/>
      </c>
      <c r="E53" s="424"/>
      <c r="F53" s="424"/>
      <c r="G53" s="424"/>
      <c r="H53" s="424"/>
      <c r="I53" s="236"/>
      <c r="J53" s="102"/>
      <c r="K53" s="121"/>
      <c r="L53" s="218"/>
      <c r="M53" s="223"/>
      <c r="N53" s="122"/>
    </row>
    <row r="54" spans="1:14" ht="25.15" customHeight="1" x14ac:dyDescent="0.2">
      <c r="A54" s="216" t="s">
        <v>49</v>
      </c>
      <c r="B54" s="3" t="s">
        <v>22</v>
      </c>
      <c r="C54" s="319">
        <v>0</v>
      </c>
      <c r="D54" s="421" t="str">
        <f>IF(C54&lt;(C52*0.02),"INCORECT! Contributie mai mica decat 2%","")</f>
        <v/>
      </c>
      <c r="E54" s="422"/>
      <c r="F54" s="422"/>
      <c r="G54" s="416"/>
      <c r="H54" s="416"/>
      <c r="I54" s="416"/>
      <c r="J54" s="416"/>
      <c r="K54" s="416"/>
      <c r="L54" s="219"/>
      <c r="M54" s="19"/>
      <c r="N54" s="34"/>
    </row>
    <row r="55" spans="1:14" ht="24" x14ac:dyDescent="0.2">
      <c r="A55" s="216" t="s">
        <v>50</v>
      </c>
      <c r="B55" s="3" t="s">
        <v>55</v>
      </c>
      <c r="C55" s="5">
        <f>H46</f>
        <v>0</v>
      </c>
      <c r="E55" s="102"/>
      <c r="F55" s="237"/>
      <c r="G55" s="417"/>
      <c r="H55" s="417"/>
      <c r="I55" s="417"/>
      <c r="J55" s="417"/>
      <c r="K55" s="41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46" t="s">
        <v>142</v>
      </c>
      <c r="B1" s="446"/>
      <c r="C1" s="446"/>
      <c r="D1" s="446"/>
      <c r="E1" s="446"/>
      <c r="F1" s="446"/>
      <c r="G1" s="446"/>
      <c r="H1" s="446"/>
    </row>
    <row r="2" spans="1:9" ht="40.700000000000003" customHeight="1" x14ac:dyDescent="0.2">
      <c r="A2" s="447" t="s">
        <v>238</v>
      </c>
      <c r="B2" s="448"/>
      <c r="C2" s="448"/>
      <c r="D2" s="448"/>
      <c r="E2" s="448"/>
      <c r="F2" s="448"/>
      <c r="G2" s="448"/>
      <c r="H2" s="448"/>
    </row>
    <row r="3" spans="1:9" x14ac:dyDescent="0.2">
      <c r="B3" s="453"/>
      <c r="C3" s="453"/>
    </row>
    <row r="4" spans="1:9" ht="13.9" customHeight="1" x14ac:dyDescent="0.2">
      <c r="A4" s="449" t="s">
        <v>51</v>
      </c>
      <c r="B4" s="454" t="s">
        <v>39</v>
      </c>
      <c r="C4" s="454" t="s">
        <v>44</v>
      </c>
      <c r="D4" s="454" t="s">
        <v>45</v>
      </c>
      <c r="E4" s="431" t="s">
        <v>28</v>
      </c>
      <c r="F4" s="432"/>
      <c r="G4" s="432"/>
      <c r="H4" s="432"/>
      <c r="I4" s="432"/>
    </row>
    <row r="5" spans="1:9" s="150" customFormat="1" ht="15" customHeight="1" x14ac:dyDescent="0.2">
      <c r="A5" s="450"/>
      <c r="B5" s="455"/>
      <c r="C5" s="455"/>
      <c r="D5" s="455"/>
      <c r="E5" s="149" t="s">
        <v>24</v>
      </c>
      <c r="F5" s="149" t="s">
        <v>25</v>
      </c>
      <c r="G5" s="149" t="s">
        <v>26</v>
      </c>
      <c r="H5" s="149" t="s">
        <v>27</v>
      </c>
      <c r="I5" s="149" t="s">
        <v>57</v>
      </c>
    </row>
    <row r="6" spans="1:9" s="151" customFormat="1" x14ac:dyDescent="0.2">
      <c r="A6" s="141" t="str">
        <f>'4-Buget_cerere'!A5</f>
        <v>CAP. 1</v>
      </c>
      <c r="B6" s="433" t="str">
        <f>'4-Buget_cerere'!B5:I5</f>
        <v>Cheltuieli pentru obtinerea si/sau amenajarea terenului</v>
      </c>
      <c r="C6" s="434"/>
      <c r="D6" s="434"/>
      <c r="E6" s="434"/>
      <c r="F6" s="434"/>
      <c r="G6" s="434"/>
      <c r="H6" s="435"/>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3" t="str">
        <f>'4-Buget_cerere'!B11</f>
        <v>Cheltuieli pt asigurarea utilităţilor necesare obiectivului</v>
      </c>
      <c r="C12" s="434"/>
      <c r="D12" s="434"/>
      <c r="E12" s="434"/>
      <c r="F12" s="434"/>
      <c r="G12" s="434"/>
      <c r="H12" s="435"/>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3" t="str">
        <f>'4-Buget_cerere'!B14</f>
        <v>Cheltuieli pentru proiectare și asistență tehnică</v>
      </c>
      <c r="C15" s="434"/>
      <c r="D15" s="434"/>
      <c r="E15" s="434"/>
      <c r="F15" s="434"/>
      <c r="G15" s="434"/>
      <c r="H15" s="435"/>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3" t="str">
        <f>'4-Buget_cerere'!B22</f>
        <v>Cheltuieli pentru investiţia de bază</v>
      </c>
      <c r="C22" s="434"/>
      <c r="D22" s="434"/>
      <c r="E22" s="434"/>
      <c r="F22" s="434"/>
      <c r="G22" s="434"/>
      <c r="H22" s="435"/>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3" t="str">
        <f>'4-Buget_cerere'!B28:I28</f>
        <v>Alte cheltuieli</v>
      </c>
      <c r="C28" s="434"/>
      <c r="D28" s="434"/>
      <c r="E28" s="434"/>
      <c r="F28" s="434"/>
      <c r="G28" s="434"/>
      <c r="H28" s="435"/>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3" t="str">
        <f>'4-Buget_cerere'!B33</f>
        <v>Cheltuieli pentru informare şi publicitate</v>
      </c>
      <c r="C33" s="434"/>
      <c r="D33" s="434"/>
      <c r="E33" s="434"/>
      <c r="F33" s="434"/>
      <c r="G33" s="434"/>
      <c r="H33" s="435"/>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43" t="s">
        <v>495</v>
      </c>
      <c r="C38" s="444"/>
      <c r="D38" s="444"/>
      <c r="E38" s="444"/>
      <c r="F38" s="444"/>
      <c r="G38" s="444"/>
      <c r="H38" s="444"/>
      <c r="I38" s="445"/>
    </row>
    <row r="39" spans="1:9" s="151" customFormat="1" ht="12.75" x14ac:dyDescent="0.2">
      <c r="A39" s="361" t="s">
        <v>326</v>
      </c>
      <c r="B39" s="362" t="s">
        <v>487</v>
      </c>
      <c r="C39" s="153">
        <f>'4-Buget_cerere'!I38</f>
        <v>0</v>
      </c>
      <c r="D39" s="154"/>
      <c r="E39" s="194">
        <v>0</v>
      </c>
      <c r="F39" s="194">
        <v>0</v>
      </c>
      <c r="G39" s="194">
        <v>0</v>
      </c>
      <c r="H39" s="194">
        <v>0</v>
      </c>
      <c r="I39" s="194">
        <v>0</v>
      </c>
    </row>
    <row r="40" spans="1:9" s="151" customFormat="1" ht="25.5" x14ac:dyDescent="0.2">
      <c r="A40" s="361" t="s">
        <v>488</v>
      </c>
      <c r="B40" s="363" t="s">
        <v>489</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39" t="str">
        <f>'4-Buget_cerere'!B41:I41</f>
        <v xml:space="preserve">Cheltuielile pentru activitati de constientizare/cooperare in domeniul protecției și conservării naturii, biodiversității și infrastructurilor verzi </v>
      </c>
      <c r="C42" s="440"/>
      <c r="D42" s="440"/>
      <c r="E42" s="440"/>
      <c r="F42" s="440"/>
      <c r="G42" s="440"/>
      <c r="H42" s="441"/>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42" t="s">
        <v>28</v>
      </c>
      <c r="F53" s="442"/>
      <c r="G53" s="442"/>
      <c r="H53" s="442"/>
      <c r="I53" s="442"/>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56" t="s">
        <v>52</v>
      </c>
      <c r="B66" s="456"/>
      <c r="C66" s="451" t="s">
        <v>44</v>
      </c>
      <c r="D66" s="452" t="s">
        <v>45</v>
      </c>
      <c r="E66" s="457" t="s">
        <v>28</v>
      </c>
      <c r="F66" s="458"/>
      <c r="G66" s="458"/>
      <c r="H66" s="458"/>
      <c r="I66" s="458"/>
    </row>
    <row r="67" spans="1:10" s="150" customFormat="1" x14ac:dyDescent="0.2">
      <c r="A67" s="456"/>
      <c r="B67" s="456"/>
      <c r="C67" s="451"/>
      <c r="D67" s="452"/>
      <c r="E67" s="149" t="s">
        <v>24</v>
      </c>
      <c r="F67" s="149" t="s">
        <v>25</v>
      </c>
      <c r="G67" s="149" t="s">
        <v>26</v>
      </c>
      <c r="H67" s="149" t="s">
        <v>27</v>
      </c>
      <c r="I67" s="149" t="s">
        <v>57</v>
      </c>
    </row>
    <row r="68" spans="1:10" s="187" customFormat="1" x14ac:dyDescent="0.2">
      <c r="A68" s="436" t="s">
        <v>58</v>
      </c>
      <c r="B68" s="436"/>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37" t="s">
        <v>60</v>
      </c>
      <c r="B69" s="438"/>
      <c r="C69" s="188">
        <f>'4-Buget_cerere'!G46</f>
        <v>0</v>
      </c>
      <c r="D69" s="154" t="str">
        <f t="shared" si="5"/>
        <v/>
      </c>
      <c r="E69" s="194">
        <f>'4-Buget_cerere'!G18/2</f>
        <v>0</v>
      </c>
      <c r="F69" s="194">
        <f>E69</f>
        <v>0</v>
      </c>
      <c r="G69" s="194">
        <v>0</v>
      </c>
      <c r="H69" s="194">
        <v>0</v>
      </c>
      <c r="I69" s="194">
        <v>0</v>
      </c>
    </row>
    <row r="70" spans="1:10" s="187" customFormat="1" x14ac:dyDescent="0.2">
      <c r="A70" s="437" t="s">
        <v>237</v>
      </c>
      <c r="B70" s="438"/>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36" t="s">
        <v>46</v>
      </c>
      <c r="B71" s="436"/>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30" t="s">
        <v>53</v>
      </c>
      <c r="B72" s="430"/>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30" t="s">
        <v>54</v>
      </c>
      <c r="B73" s="430"/>
      <c r="C73" s="153"/>
      <c r="D73" s="154" t="str">
        <f t="shared" si="5"/>
        <v/>
      </c>
      <c r="E73" s="194">
        <v>0</v>
      </c>
      <c r="F73" s="194">
        <v>0</v>
      </c>
      <c r="G73" s="194">
        <v>0</v>
      </c>
      <c r="H73" s="194">
        <v>0</v>
      </c>
      <c r="I73" s="194">
        <v>0</v>
      </c>
    </row>
    <row r="74" spans="1:10" s="187" customFormat="1" x14ac:dyDescent="0.2">
      <c r="A74" s="436" t="str">
        <f>'4-Buget_cerere'!B56</f>
        <v>ASISTENŢĂ FINANCIARĂ NERAMBURSABILĂ SOLICITATĂ</v>
      </c>
      <c r="B74" s="436"/>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29" t="s">
        <v>235</v>
      </c>
      <c r="B75" s="429"/>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29" t="s">
        <v>227</v>
      </c>
      <c r="B76" s="429"/>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28"/>
      <c r="B78" s="428"/>
      <c r="C78" s="428"/>
      <c r="D78" s="147"/>
      <c r="E78" s="148"/>
      <c r="F78" s="148"/>
      <c r="G78" s="148"/>
      <c r="H78" s="148"/>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37" workbookViewId="0">
      <selection activeCell="B48" sqref="B4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475</v>
      </c>
      <c r="D27" s="334" t="s">
        <v>346</v>
      </c>
      <c r="E27" s="347" t="s">
        <v>475</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479</v>
      </c>
      <c r="D46" s="349" t="s">
        <v>482</v>
      </c>
      <c r="E46" s="348" t="s">
        <v>483</v>
      </c>
    </row>
    <row r="47" spans="1:5" ht="45" x14ac:dyDescent="0.25">
      <c r="A47" s="332">
        <f t="shared" si="0"/>
        <v>45</v>
      </c>
      <c r="B47" s="334" t="s">
        <v>510</v>
      </c>
      <c r="C47" s="348" t="s">
        <v>480</v>
      </c>
      <c r="D47" s="349" t="s">
        <v>482</v>
      </c>
      <c r="E47" s="348" t="s">
        <v>484</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Tiziana Brotac</cp:lastModifiedBy>
  <cp:lastPrinted>2022-12-07T11:58:13Z</cp:lastPrinted>
  <dcterms:created xsi:type="dcterms:W3CDTF">2015-08-05T10:46:20Z</dcterms:created>
  <dcterms:modified xsi:type="dcterms:W3CDTF">2024-01-22T13:44:39Z</dcterms:modified>
</cp:coreProperties>
</file>